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56" windowHeight="1238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<sst xmlns="http://schemas.openxmlformats.org/spreadsheetml/2006/main" count="17" uniqueCount="15">
  <si>
    <t>Making a ground glass surface property in TracePro</t>
  </si>
  <si>
    <t>This spreadsheet has a Gaussian displayed for comparison</t>
  </si>
  <si>
    <t>ABg model coefficients</t>
  </si>
  <si>
    <t>A</t>
  </si>
  <si>
    <t>B</t>
  </si>
  <si>
    <t>Gaussian</t>
  </si>
  <si>
    <t>g</t>
  </si>
  <si>
    <t>1sigma =</t>
  </si>
  <si>
    <t>degrees</t>
  </si>
  <si>
    <t>b-b0</t>
  </si>
  <si>
    <t>Abg</t>
  </si>
  <si>
    <t>Instructions:</t>
  </si>
  <si>
    <t>1) Increase B to make the curve wider at the top (or decrease to make narrower)</t>
  </si>
  <si>
    <t>2) Increase g to make the curve steeper (decrease to make shallower)</t>
  </si>
  <si>
    <t>3) Repeat 1 and 2 until the curve is the desired shape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</si>
</sst>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Normalized BSDF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305"/>
          <c:w val="0.7545"/>
          <c:h val="0.795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Abg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Sheet1!$D$10:$D$42</c:f>
              <c:numCache>
                <c:ptCount val="33"/>
                <c:pt idx="0">
                  <c:v>0</c:v>
                </c:pt>
                <c:pt idx="1">
                  <c:v>0.5729673448571526</c:v>
                </c:pt>
                <c:pt idx="2">
                  <c:v>1.1459919983885927</c:v>
                </c:pt>
                <c:pt idx="3">
                  <c:v>1.7191313208778112</c:v>
                </c:pt>
                <c:pt idx="4">
                  <c:v>2.292442775955887</c:v>
                </c:pt>
                <c:pt idx="5">
                  <c:v>2.8659839825988622</c:v>
                </c:pt>
                <c:pt idx="6">
                  <c:v>3.439812767515196</c:v>
                </c:pt>
                <c:pt idx="7">
                  <c:v>4.0139872180563145</c:v>
                </c:pt>
                <c:pt idx="8">
                  <c:v>4.588565735785835</c:v>
                </c:pt>
                <c:pt idx="9">
                  <c:v>5.163607090846379</c:v>
                </c:pt>
                <c:pt idx="10">
                  <c:v>5.739170477266786</c:v>
                </c:pt>
                <c:pt idx="11">
                  <c:v>6.315315569357382</c:v>
                </c:pt>
                <c:pt idx="12">
                  <c:v>6.892102579346379</c:v>
                </c:pt>
                <c:pt idx="13">
                  <c:v>7.46959231641693</c:v>
                </c:pt>
                <c:pt idx="14">
                  <c:v>8.047846247311515</c:v>
                </c:pt>
                <c:pt idx="15">
                  <c:v>8.62692655867864</c:v>
                </c:pt>
                <c:pt idx="16">
                  <c:v>9.2068962213459</c:v>
                </c:pt>
                <c:pt idx="17">
                  <c:v>9.787819056713978</c:v>
                </c:pt>
                <c:pt idx="18">
                  <c:v>10.36975980547742</c:v>
                </c:pt>
                <c:pt idx="19">
                  <c:v>10.952784198891127</c:v>
                </c:pt>
                <c:pt idx="20">
                  <c:v>11.53695903281549</c:v>
                </c:pt>
                <c:pt idx="21">
                  <c:v>12.122352244789115</c:v>
                </c:pt>
                <c:pt idx="22">
                  <c:v>12.709032994395441</c:v>
                </c:pt>
                <c:pt idx="23">
                  <c:v>13.297071747209063</c:v>
                </c:pt>
                <c:pt idx="24">
                  <c:v>13.886540362628995</c:v>
                </c:pt>
                <c:pt idx="25">
                  <c:v>14.477512185929927</c:v>
                </c:pt>
                <c:pt idx="26">
                  <c:v>15.070062144888837</c:v>
                </c:pt>
                <c:pt idx="27">
                  <c:v>15.664266851373528</c:v>
                </c:pt>
                <c:pt idx="28">
                  <c:v>16.260204708311964</c:v>
                </c:pt>
                <c:pt idx="29">
                  <c:v>16.857956022497152</c:v>
                </c:pt>
                <c:pt idx="30">
                  <c:v>17.4576031237221</c:v>
                </c:pt>
                <c:pt idx="31">
                  <c:v>18.059230490783563</c:v>
                </c:pt>
                <c:pt idx="32">
                  <c:v>18.662924884942484</c:v>
                </c:pt>
              </c:numCache>
            </c:numRef>
          </c:xVal>
          <c:yVal>
            <c:numRef>
              <c:f>Sheet1!$B$10:$B$42</c:f>
              <c:numCache>
                <c:ptCount val="33"/>
                <c:pt idx="0">
                  <c:v>1</c:v>
                </c:pt>
                <c:pt idx="1">
                  <c:v>0.9950248756218906</c:v>
                </c:pt>
                <c:pt idx="2">
                  <c:v>0.9724937237315233</c:v>
                </c:pt>
                <c:pt idx="3">
                  <c:v>0.9276934513765129</c:v>
                </c:pt>
                <c:pt idx="4">
                  <c:v>0.8620689655172414</c:v>
                </c:pt>
                <c:pt idx="5">
                  <c:v>0.7815501047457911</c:v>
                </c:pt>
                <c:pt idx="6">
                  <c:v>0.6940067605499354</c:v>
                </c:pt>
                <c:pt idx="7">
                  <c:v>0.6067191459305399</c:v>
                </c:pt>
                <c:pt idx="8">
                  <c:v>0.5249077438120531</c:v>
                </c:pt>
                <c:pt idx="9">
                  <c:v>0.45146726862302494</c:v>
                </c:pt>
                <c:pt idx="10">
                  <c:v>0.3874258867227933</c:v>
                </c:pt>
                <c:pt idx="11">
                  <c:v>0.33260625626059015</c:v>
                </c:pt>
                <c:pt idx="12">
                  <c:v>0.2861923772025712</c:v>
                </c:pt>
                <c:pt idx="13">
                  <c:v>0.24711549326633164</c:v>
                </c:pt>
                <c:pt idx="14">
                  <c:v>0.21427847906396347</c:v>
                </c:pt>
                <c:pt idx="15">
                  <c:v>0.1866679417262676</c:v>
                </c:pt>
                <c:pt idx="16">
                  <c:v>0.16339869281045755</c:v>
                </c:pt>
                <c:pt idx="17">
                  <c:v>0.1437217807067694</c:v>
                </c:pt>
                <c:pt idx="18">
                  <c:v>0.12701512814091165</c:v>
                </c:pt>
                <c:pt idx="19">
                  <c:v>0.11276738085095747</c:v>
                </c:pt>
                <c:pt idx="20">
                  <c:v>0.10056040392403998</c:v>
                </c:pt>
                <c:pt idx="21">
                  <c:v>0.09005293791997404</c:v>
                </c:pt>
                <c:pt idx="22">
                  <c:v>0.08096637488792854</c:v>
                </c:pt>
                <c:pt idx="23">
                  <c:v>0.07307284414961572</c:v>
                </c:pt>
                <c:pt idx="24">
                  <c:v>0.06618545026713926</c:v>
                </c:pt>
                <c:pt idx="25">
                  <c:v>0.0601503759398496</c:v>
                </c:pt>
                <c:pt idx="26">
                  <c:v>0.05484053865342541</c:v>
                </c:pt>
                <c:pt idx="27">
                  <c:v>0.050150512770166605</c:v>
                </c:pt>
                <c:pt idx="28">
                  <c:v>0.045992468603460054</c:v>
                </c:pt>
                <c:pt idx="29">
                  <c:v>0.04229292261807204</c:v>
                </c:pt>
                <c:pt idx="30">
                  <c:v>0.03899013204902301</c:v>
                </c:pt>
                <c:pt idx="31">
                  <c:v>0.03603200075916663</c:v>
                </c:pt>
                <c:pt idx="32">
                  <c:v>0.03337439077875581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Gaussian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Sheet1!$D$10:$D$42</c:f>
              <c:numCache>
                <c:ptCount val="33"/>
                <c:pt idx="0">
                  <c:v>0</c:v>
                </c:pt>
                <c:pt idx="1">
                  <c:v>0.5729673448571526</c:v>
                </c:pt>
                <c:pt idx="2">
                  <c:v>1.1459919983885927</c:v>
                </c:pt>
                <c:pt idx="3">
                  <c:v>1.7191313208778112</c:v>
                </c:pt>
                <c:pt idx="4">
                  <c:v>2.292442775955887</c:v>
                </c:pt>
                <c:pt idx="5">
                  <c:v>2.8659839825988622</c:v>
                </c:pt>
                <c:pt idx="6">
                  <c:v>3.439812767515196</c:v>
                </c:pt>
                <c:pt idx="7">
                  <c:v>4.0139872180563145</c:v>
                </c:pt>
                <c:pt idx="8">
                  <c:v>4.588565735785835</c:v>
                </c:pt>
                <c:pt idx="9">
                  <c:v>5.163607090846379</c:v>
                </c:pt>
                <c:pt idx="10">
                  <c:v>5.739170477266786</c:v>
                </c:pt>
                <c:pt idx="11">
                  <c:v>6.315315569357382</c:v>
                </c:pt>
                <c:pt idx="12">
                  <c:v>6.892102579346379</c:v>
                </c:pt>
                <c:pt idx="13">
                  <c:v>7.46959231641693</c:v>
                </c:pt>
                <c:pt idx="14">
                  <c:v>8.047846247311515</c:v>
                </c:pt>
                <c:pt idx="15">
                  <c:v>8.62692655867864</c:v>
                </c:pt>
                <c:pt idx="16">
                  <c:v>9.2068962213459</c:v>
                </c:pt>
                <c:pt idx="17">
                  <c:v>9.787819056713978</c:v>
                </c:pt>
                <c:pt idx="18">
                  <c:v>10.36975980547742</c:v>
                </c:pt>
                <c:pt idx="19">
                  <c:v>10.952784198891127</c:v>
                </c:pt>
                <c:pt idx="20">
                  <c:v>11.53695903281549</c:v>
                </c:pt>
                <c:pt idx="21">
                  <c:v>12.122352244789115</c:v>
                </c:pt>
                <c:pt idx="22">
                  <c:v>12.709032994395441</c:v>
                </c:pt>
                <c:pt idx="23">
                  <c:v>13.297071747209063</c:v>
                </c:pt>
                <c:pt idx="24">
                  <c:v>13.886540362628995</c:v>
                </c:pt>
                <c:pt idx="25">
                  <c:v>14.477512185929927</c:v>
                </c:pt>
                <c:pt idx="26">
                  <c:v>15.070062144888837</c:v>
                </c:pt>
                <c:pt idx="27">
                  <c:v>15.664266851373528</c:v>
                </c:pt>
                <c:pt idx="28">
                  <c:v>16.260204708311964</c:v>
                </c:pt>
                <c:pt idx="29">
                  <c:v>16.857956022497152</c:v>
                </c:pt>
                <c:pt idx="30">
                  <c:v>17.4576031237221</c:v>
                </c:pt>
                <c:pt idx="31">
                  <c:v>18.059230490783563</c:v>
                </c:pt>
                <c:pt idx="32">
                  <c:v>18.662924884942484</c:v>
                </c:pt>
              </c:numCache>
            </c:numRef>
          </c:xVal>
          <c:yVal>
            <c:numRef>
              <c:f>Sheet1!$C$10:$C$42</c:f>
              <c:numCache>
                <c:ptCount val="33"/>
                <c:pt idx="0">
                  <c:v>1</c:v>
                </c:pt>
                <c:pt idx="1">
                  <c:v>0.990889441838889</c:v>
                </c:pt>
                <c:pt idx="2">
                  <c:v>0.9640527630769412</c:v>
                </c:pt>
                <c:pt idx="3">
                  <c:v>0.9209303979223492</c:v>
                </c:pt>
                <c:pt idx="4">
                  <c:v>0.8637801405222473</c:v>
                </c:pt>
                <c:pt idx="5">
                  <c:v>0.7954813885285759</c:v>
                </c:pt>
                <c:pt idx="6">
                  <c:v>0.7192953178216859</c:v>
                </c:pt>
                <c:pt idx="7">
                  <c:v>0.6386087213938021</c:v>
                </c:pt>
                <c:pt idx="8">
                  <c:v>0.5566892811781112</c:v>
                </c:pt>
                <c:pt idx="9">
                  <c:v>0.4764762685317824</c:v>
                </c:pt>
                <c:pt idx="10">
                  <c:v>0.40042399343293555</c:v>
                </c:pt>
                <c:pt idx="11">
                  <c:v>0.3304070549827023</c:v>
                </c:pt>
                <c:pt idx="12">
                  <c:v>0.26768801869070097</c:v>
                </c:pt>
                <c:pt idx="13">
                  <c:v>0.21294083680054224</c:v>
                </c:pt>
                <c:pt idx="14">
                  <c:v>0.16631804882237855</c:v>
                </c:pt>
                <c:pt idx="15">
                  <c:v>0.12754698827641117</c:v>
                </c:pt>
                <c:pt idx="16">
                  <c:v>0.09603984200031429</c:v>
                </c:pt>
                <c:pt idx="17">
                  <c:v>0.0710040412200283</c:v>
                </c:pt>
                <c:pt idx="18">
                  <c:v>0.05154245492938495</c:v>
                </c:pt>
                <c:pt idx="19">
                  <c:v>0.036736479420726574</c:v>
                </c:pt>
                <c:pt idx="20">
                  <c:v>0.025708715020432062</c:v>
                </c:pt>
                <c:pt idx="21">
                  <c:v>0.017664998630824477</c:v>
                </c:pt>
                <c:pt idx="22">
                  <c:v>0.011917831693012332</c:v>
                </c:pt>
                <c:pt idx="23">
                  <c:v>0.007894621073404587</c:v>
                </c:pt>
                <c:pt idx="24">
                  <c:v>0.005134707785004678</c:v>
                </c:pt>
                <c:pt idx="25">
                  <c:v>0.0032790691733126398</c:v>
                </c:pt>
                <c:pt idx="26">
                  <c:v>0.0020560601963827553</c:v>
                </c:pt>
                <c:pt idx="27">
                  <c:v>0.0012658186049566776</c:v>
                </c:pt>
                <c:pt idx="28">
                  <c:v>0.0007651692797685545</c:v>
                </c:pt>
                <c:pt idx="29">
                  <c:v>0.00045414441563618847</c:v>
                </c:pt>
                <c:pt idx="30">
                  <c:v>0.0002646554445841647</c:v>
                </c:pt>
                <c:pt idx="31">
                  <c:v>0.00015143215032014672</c:v>
                </c:pt>
                <c:pt idx="32">
                  <c:v>8.507574240828861E-05</c:v>
                </c:pt>
              </c:numCache>
            </c:numRef>
          </c:yVal>
          <c:smooth val="1"/>
        </c:ser>
        <c:axId val="37132470"/>
        <c:axId val="65756775"/>
      </c:scatterChart>
      <c:valAx>
        <c:axId val="3713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Angle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56775"/>
        <c:crosses val="autoZero"/>
        <c:crossBetween val="midCat"/>
        <c:dispUnits/>
      </c:val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Normalized BSDF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1324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12</xdr:row>
      <xdr:rowOff>28575</xdr:rowOff>
    </xdr:from>
    <xdr:to>
      <xdr:col>13</xdr:col>
      <xdr:colOff>438150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2781300" y="1971675"/>
        <a:ext cx="55816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E8" sqref="E8"/>
    </sheetView>
  </sheetViews>
  <sheetFormatPr defaultColWidth="9.140625" defaultRowHeight="12.75"/>
  <sheetData>
    <row r="1" ht="12.75">
      <c r="A1" s="1" t="s">
        <v>0</v>
      </c>
    </row>
    <row r="2" ht="12.75">
      <c r="A2" s="2" t="s">
        <v>1</v>
      </c>
    </row>
    <row r="3" ht="12.75">
      <c r="A3" s="2"/>
    </row>
    <row r="4" ht="12.75">
      <c r="A4" s="1" t="s">
        <v>2</v>
      </c>
    </row>
    <row r="5" spans="1:2" ht="12.75">
      <c r="A5" s="2" t="s">
        <v>3</v>
      </c>
      <c r="B5">
        <f>B6</f>
        <v>0.002</v>
      </c>
    </row>
    <row r="6" spans="1:4" ht="12.75">
      <c r="A6" t="s">
        <v>4</v>
      </c>
      <c r="B6">
        <v>0.002</v>
      </c>
      <c r="D6" t="s">
        <v>5</v>
      </c>
    </row>
    <row r="7" spans="1:6" ht="12.75">
      <c r="A7" t="s">
        <v>6</v>
      </c>
      <c r="B7">
        <v>2.5</v>
      </c>
      <c r="D7" t="s">
        <v>7</v>
      </c>
      <c r="E7">
        <v>6</v>
      </c>
      <c r="F7" t="s">
        <v>8</v>
      </c>
    </row>
    <row r="9" spans="1:4" ht="12.75">
      <c r="A9" t="s">
        <v>9</v>
      </c>
      <c r="B9" t="s">
        <v>10</v>
      </c>
      <c r="C9" t="s">
        <v>5</v>
      </c>
      <c r="D9" t="s">
        <v>8</v>
      </c>
    </row>
    <row r="10" spans="1:4" ht="12.75">
      <c r="A10">
        <v>0</v>
      </c>
      <c r="B10">
        <f>$B$5/($B$6+A10^$B$7)</f>
        <v>1</v>
      </c>
      <c r="C10">
        <f>EXP(-((A10^2)/((SIN(RADIANS($E$7)))^2)))</f>
        <v>1</v>
      </c>
      <c r="D10">
        <f>DEGREES(ASIN(A10))</f>
        <v>0</v>
      </c>
    </row>
    <row r="11" spans="1:4" ht="12.75">
      <c r="A11">
        <f>A10+0.01</f>
        <v>0.01</v>
      </c>
      <c r="B11">
        <f aca="true" t="shared" si="0" ref="B11:B26">$B$5/($B$6+A11^$B$7)</f>
        <v>0.9950248756218906</v>
      </c>
      <c r="C11">
        <f aca="true" t="shared" si="1" ref="C11:C26">EXP(-((A11^2)/((SIN(RADIANS($E$7)))^2)))</f>
        <v>0.990889441838889</v>
      </c>
      <c r="D11">
        <f aca="true" t="shared" si="2" ref="D11:D30">DEGREES(ASIN(A11))</f>
        <v>0.5729673448571526</v>
      </c>
    </row>
    <row r="12" spans="1:4" ht="12.75">
      <c r="A12">
        <f aca="true" t="shared" si="3" ref="A12:A30">A11+0.01</f>
        <v>0.02</v>
      </c>
      <c r="B12">
        <f t="shared" si="0"/>
        <v>0.9724937237315233</v>
      </c>
      <c r="C12">
        <f t="shared" si="1"/>
        <v>0.9640527630769412</v>
      </c>
      <c r="D12">
        <f t="shared" si="2"/>
        <v>1.1459919983885927</v>
      </c>
    </row>
    <row r="13" spans="1:4" ht="12.75">
      <c r="A13">
        <f t="shared" si="3"/>
        <v>0.03</v>
      </c>
      <c r="B13">
        <f t="shared" si="0"/>
        <v>0.9276934513765129</v>
      </c>
      <c r="C13">
        <f t="shared" si="1"/>
        <v>0.9209303979223492</v>
      </c>
      <c r="D13">
        <f t="shared" si="2"/>
        <v>1.7191313208778112</v>
      </c>
    </row>
    <row r="14" spans="1:4" ht="12.75">
      <c r="A14">
        <f t="shared" si="3"/>
        <v>0.04</v>
      </c>
      <c r="B14">
        <f t="shared" si="0"/>
        <v>0.8620689655172414</v>
      </c>
      <c r="C14">
        <f t="shared" si="1"/>
        <v>0.8637801405222473</v>
      </c>
      <c r="D14">
        <f t="shared" si="2"/>
        <v>2.292442775955887</v>
      </c>
    </row>
    <row r="15" spans="1:4" ht="12.75">
      <c r="A15">
        <f t="shared" si="3"/>
        <v>0.05</v>
      </c>
      <c r="B15">
        <f t="shared" si="0"/>
        <v>0.7815501047457911</v>
      </c>
      <c r="C15">
        <f t="shared" si="1"/>
        <v>0.7954813885285759</v>
      </c>
      <c r="D15">
        <f t="shared" si="2"/>
        <v>2.8659839825988622</v>
      </c>
    </row>
    <row r="16" spans="1:4" ht="12.75">
      <c r="A16">
        <f t="shared" si="3"/>
        <v>0.060000000000000005</v>
      </c>
      <c r="B16">
        <f t="shared" si="0"/>
        <v>0.6940067605499354</v>
      </c>
      <c r="C16">
        <f t="shared" si="1"/>
        <v>0.7192953178216859</v>
      </c>
      <c r="D16">
        <f t="shared" si="2"/>
        <v>3.439812767515196</v>
      </c>
    </row>
    <row r="17" spans="1:4" ht="12.75">
      <c r="A17">
        <f t="shared" si="3"/>
        <v>0.07</v>
      </c>
      <c r="B17">
        <f t="shared" si="0"/>
        <v>0.6067191459305399</v>
      </c>
      <c r="C17">
        <f t="shared" si="1"/>
        <v>0.6386087213938021</v>
      </c>
      <c r="D17">
        <f t="shared" si="2"/>
        <v>4.0139872180563145</v>
      </c>
    </row>
    <row r="18" spans="1:4" ht="12.75">
      <c r="A18">
        <f t="shared" si="3"/>
        <v>0.08</v>
      </c>
      <c r="B18">
        <f t="shared" si="0"/>
        <v>0.5249077438120531</v>
      </c>
      <c r="C18">
        <f t="shared" si="1"/>
        <v>0.5566892811781112</v>
      </c>
      <c r="D18">
        <f t="shared" si="2"/>
        <v>4.588565735785835</v>
      </c>
    </row>
    <row r="19" spans="1:4" ht="12.75">
      <c r="A19">
        <f t="shared" si="3"/>
        <v>0.09</v>
      </c>
      <c r="B19">
        <f t="shared" si="0"/>
        <v>0.45146726862302494</v>
      </c>
      <c r="C19">
        <f t="shared" si="1"/>
        <v>0.4764762685317824</v>
      </c>
      <c r="D19">
        <f t="shared" si="2"/>
        <v>5.163607090846379</v>
      </c>
    </row>
    <row r="20" spans="1:4" ht="12.75">
      <c r="A20">
        <f t="shared" si="3"/>
        <v>0.09999999999999999</v>
      </c>
      <c r="B20">
        <f t="shared" si="0"/>
        <v>0.3874258867227933</v>
      </c>
      <c r="C20">
        <f t="shared" si="1"/>
        <v>0.40042399343293555</v>
      </c>
      <c r="D20">
        <f t="shared" si="2"/>
        <v>5.739170477266786</v>
      </c>
    </row>
    <row r="21" spans="1:4" ht="12.75">
      <c r="A21">
        <f t="shared" si="3"/>
        <v>0.10999999999999999</v>
      </c>
      <c r="B21">
        <f t="shared" si="0"/>
        <v>0.33260625626059015</v>
      </c>
      <c r="C21">
        <f t="shared" si="1"/>
        <v>0.3304070549827023</v>
      </c>
      <c r="D21">
        <f t="shared" si="2"/>
        <v>6.315315569357382</v>
      </c>
    </row>
    <row r="22" spans="1:4" ht="12.75">
      <c r="A22">
        <f t="shared" si="3"/>
        <v>0.11999999999999998</v>
      </c>
      <c r="B22">
        <f t="shared" si="0"/>
        <v>0.2861923772025712</v>
      </c>
      <c r="C22">
        <f t="shared" si="1"/>
        <v>0.26768801869070097</v>
      </c>
      <c r="D22">
        <f t="shared" si="2"/>
        <v>6.892102579346379</v>
      </c>
    </row>
    <row r="23" spans="1:4" ht="12.75">
      <c r="A23">
        <f t="shared" si="3"/>
        <v>0.12999999999999998</v>
      </c>
      <c r="B23">
        <f t="shared" si="0"/>
        <v>0.24711549326633164</v>
      </c>
      <c r="C23">
        <f t="shared" si="1"/>
        <v>0.21294083680054224</v>
      </c>
      <c r="D23">
        <f t="shared" si="2"/>
        <v>7.46959231641693</v>
      </c>
    </row>
    <row r="24" spans="1:4" ht="12.75">
      <c r="A24">
        <f t="shared" si="3"/>
        <v>0.13999999999999999</v>
      </c>
      <c r="B24">
        <f t="shared" si="0"/>
        <v>0.21427847906396347</v>
      </c>
      <c r="C24">
        <f t="shared" si="1"/>
        <v>0.16631804882237855</v>
      </c>
      <c r="D24">
        <f t="shared" si="2"/>
        <v>8.047846247311515</v>
      </c>
    </row>
    <row r="25" spans="1:4" ht="12.75">
      <c r="A25">
        <f t="shared" si="3"/>
        <v>0.15</v>
      </c>
      <c r="B25">
        <f t="shared" si="0"/>
        <v>0.1866679417262676</v>
      </c>
      <c r="C25">
        <f t="shared" si="1"/>
        <v>0.12754698827641117</v>
      </c>
      <c r="D25">
        <f t="shared" si="2"/>
        <v>8.62692655867864</v>
      </c>
    </row>
    <row r="26" spans="1:4" ht="12.75">
      <c r="A26">
        <f t="shared" si="3"/>
        <v>0.16</v>
      </c>
      <c r="B26">
        <f t="shared" si="0"/>
        <v>0.16339869281045755</v>
      </c>
      <c r="C26">
        <f t="shared" si="1"/>
        <v>0.09603984200031429</v>
      </c>
      <c r="D26">
        <f t="shared" si="2"/>
        <v>9.2068962213459</v>
      </c>
    </row>
    <row r="27" spans="1:4" ht="12.75">
      <c r="A27">
        <f t="shared" si="3"/>
        <v>0.17</v>
      </c>
      <c r="B27">
        <f>$B$5/($B$6+A27^$B$7)</f>
        <v>0.1437217807067694</v>
      </c>
      <c r="C27">
        <f>EXP(-((A27^2)/((SIN(RADIANS($E$7)))^2)))</f>
        <v>0.0710040412200283</v>
      </c>
      <c r="D27">
        <f t="shared" si="2"/>
        <v>9.787819056713978</v>
      </c>
    </row>
    <row r="28" spans="1:4" ht="12.75">
      <c r="A28">
        <f t="shared" si="3"/>
        <v>0.18000000000000002</v>
      </c>
      <c r="B28">
        <f>$B$5/($B$6+A28^$B$7)</f>
        <v>0.12701512814091165</v>
      </c>
      <c r="C28">
        <f>EXP(-((A28^2)/((SIN(RADIANS($E$7)))^2)))</f>
        <v>0.05154245492938495</v>
      </c>
      <c r="D28">
        <f t="shared" si="2"/>
        <v>10.36975980547742</v>
      </c>
    </row>
    <row r="29" spans="1:4" ht="12.75">
      <c r="A29">
        <f t="shared" si="3"/>
        <v>0.19000000000000003</v>
      </c>
      <c r="B29">
        <f>$B$5/($B$6+A29^$B$7)</f>
        <v>0.11276738085095747</v>
      </c>
      <c r="C29">
        <f>EXP(-((A29^2)/((SIN(RADIANS($E$7)))^2)))</f>
        <v>0.036736479420726574</v>
      </c>
      <c r="D29">
        <f t="shared" si="2"/>
        <v>10.952784198891127</v>
      </c>
    </row>
    <row r="30" spans="1:4" ht="12.75">
      <c r="A30">
        <f t="shared" si="3"/>
        <v>0.20000000000000004</v>
      </c>
      <c r="B30">
        <f>$B$5/($B$6+A30^$B$7)</f>
        <v>0.10056040392403998</v>
      </c>
      <c r="C30">
        <f>EXP(-((A30^2)/((SIN(RADIANS($E$7)))^2)))</f>
        <v>0.025708715020432062</v>
      </c>
      <c r="D30">
        <f t="shared" si="2"/>
        <v>11.53695903281549</v>
      </c>
    </row>
    <row r="31" spans="1:4" ht="12.75">
      <c r="A31">
        <f aca="true" t="shared" si="4" ref="A31:A36">A30+0.01</f>
        <v>0.21000000000000005</v>
      </c>
      <c r="B31">
        <f aca="true" t="shared" si="5" ref="B31:B42">$B$5/($B$6+A31^$B$7)</f>
        <v>0.09005293791997404</v>
      </c>
      <c r="C31">
        <f aca="true" t="shared" si="6" ref="C31:C36">EXP(-((A31^2)/((SIN(RADIANS($E$7)))^2)))</f>
        <v>0.017664998630824477</v>
      </c>
      <c r="D31">
        <f aca="true" t="shared" si="7" ref="D31:D36">DEGREES(ASIN(A31))</f>
        <v>12.122352244789115</v>
      </c>
    </row>
    <row r="32" spans="1:4" ht="12.75">
      <c r="A32">
        <f t="shared" si="4"/>
        <v>0.22000000000000006</v>
      </c>
      <c r="B32">
        <f t="shared" si="5"/>
        <v>0.08096637488792854</v>
      </c>
      <c r="C32">
        <f t="shared" si="6"/>
        <v>0.011917831693012332</v>
      </c>
      <c r="D32">
        <f t="shared" si="7"/>
        <v>12.709032994395441</v>
      </c>
    </row>
    <row r="33" spans="1:4" ht="12.75">
      <c r="A33">
        <f t="shared" si="4"/>
        <v>0.23000000000000007</v>
      </c>
      <c r="B33">
        <f t="shared" si="5"/>
        <v>0.07307284414961572</v>
      </c>
      <c r="C33">
        <f t="shared" si="6"/>
        <v>0.007894621073404587</v>
      </c>
      <c r="D33">
        <f t="shared" si="7"/>
        <v>13.297071747209063</v>
      </c>
    </row>
    <row r="34" spans="1:4" ht="12.75">
      <c r="A34">
        <f t="shared" si="4"/>
        <v>0.24000000000000007</v>
      </c>
      <c r="B34">
        <f t="shared" si="5"/>
        <v>0.06618545026713926</v>
      </c>
      <c r="C34">
        <f t="shared" si="6"/>
        <v>0.005134707785004678</v>
      </c>
      <c r="D34">
        <f t="shared" si="7"/>
        <v>13.886540362628995</v>
      </c>
    </row>
    <row r="35" spans="1:4" ht="12.75">
      <c r="A35">
        <f t="shared" si="4"/>
        <v>0.25000000000000006</v>
      </c>
      <c r="B35">
        <f t="shared" si="5"/>
        <v>0.0601503759398496</v>
      </c>
      <c r="C35">
        <f t="shared" si="6"/>
        <v>0.0032790691733126398</v>
      </c>
      <c r="D35">
        <f t="shared" si="7"/>
        <v>14.477512185929927</v>
      </c>
    </row>
    <row r="36" spans="1:4" ht="12.75">
      <c r="A36">
        <f t="shared" si="4"/>
        <v>0.26000000000000006</v>
      </c>
      <c r="B36">
        <f t="shared" si="5"/>
        <v>0.05484053865342541</v>
      </c>
      <c r="C36">
        <f t="shared" si="6"/>
        <v>0.0020560601963827553</v>
      </c>
      <c r="D36">
        <f t="shared" si="7"/>
        <v>15.070062144888837</v>
      </c>
    </row>
    <row r="37" spans="1:4" ht="12.75">
      <c r="A37">
        <f aca="true" t="shared" si="8" ref="A37:A42">A36+0.01</f>
        <v>0.2700000000000001</v>
      </c>
      <c r="B37">
        <f t="shared" si="5"/>
        <v>0.050150512770166605</v>
      </c>
      <c r="C37">
        <f aca="true" t="shared" si="9" ref="C37:C42">EXP(-((A37^2)/((SIN(RADIANS($E$7)))^2)))</f>
        <v>0.0012658186049566776</v>
      </c>
      <c r="D37">
        <f aca="true" t="shared" si="10" ref="D37:D42">DEGREES(ASIN(A37))</f>
        <v>15.664266851373528</v>
      </c>
    </row>
    <row r="38" spans="1:4" ht="12.75">
      <c r="A38">
        <f t="shared" si="8"/>
        <v>0.2800000000000001</v>
      </c>
      <c r="B38">
        <f t="shared" si="5"/>
        <v>0.045992468603460054</v>
      </c>
      <c r="C38">
        <f t="shared" si="9"/>
        <v>0.0007651692797685545</v>
      </c>
      <c r="D38">
        <f t="shared" si="10"/>
        <v>16.260204708311964</v>
      </c>
    </row>
    <row r="39" spans="1:4" ht="12.75">
      <c r="A39">
        <f t="shared" si="8"/>
        <v>0.2900000000000001</v>
      </c>
      <c r="B39">
        <f t="shared" si="5"/>
        <v>0.04229292261807204</v>
      </c>
      <c r="C39">
        <f t="shared" si="9"/>
        <v>0.00045414441563618847</v>
      </c>
      <c r="D39">
        <f t="shared" si="10"/>
        <v>16.857956022497152</v>
      </c>
    </row>
    <row r="40" spans="1:4" ht="12.75">
      <c r="A40">
        <f t="shared" si="8"/>
        <v>0.3000000000000001</v>
      </c>
      <c r="B40">
        <f t="shared" si="5"/>
        <v>0.03899013204902301</v>
      </c>
      <c r="C40">
        <f t="shared" si="9"/>
        <v>0.0002646554445841647</v>
      </c>
      <c r="D40">
        <f t="shared" si="10"/>
        <v>17.4576031237221</v>
      </c>
    </row>
    <row r="41" spans="1:4" ht="12.75">
      <c r="A41">
        <f t="shared" si="8"/>
        <v>0.3100000000000001</v>
      </c>
      <c r="B41">
        <f t="shared" si="5"/>
        <v>0.03603200075916663</v>
      </c>
      <c r="C41">
        <f t="shared" si="9"/>
        <v>0.00015143215032014672</v>
      </c>
      <c r="D41">
        <f t="shared" si="10"/>
        <v>18.059230490783563</v>
      </c>
    </row>
    <row r="42" spans="1:4" ht="12.75">
      <c r="A42">
        <f t="shared" si="8"/>
        <v>0.3200000000000001</v>
      </c>
      <c r="B42">
        <f t="shared" si="5"/>
        <v>0.03337439077875581</v>
      </c>
      <c r="C42">
        <f t="shared" si="9"/>
        <v>8.507574240828861E-05</v>
      </c>
      <c r="D42">
        <f t="shared" si="10"/>
        <v>18.662924884942484</v>
      </c>
    </row>
    <row r="44" ht="12.75">
      <c r="A44" s="1" t="s">
        <v>11</v>
      </c>
    </row>
    <row r="45" ht="12.75">
      <c r="A45" t="s">
        <v>12</v>
      </c>
    </row>
    <row r="46" ht="12.75">
      <c r="A46" t="s">
        <v>13</v>
      </c>
    </row>
    <row r="47" ht="12.75">
      <c r="A47" t="s">
        <v>14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Lambda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R. Freniere</dc:creator>
  <cp:keywords/>
  <dc:description/>
  <cp:lastModifiedBy>Jack Hlavaty</cp:lastModifiedBy>
  <cp:lastPrinted>1997-08-27T19:28:10Z</cp:lastPrinted>
  <dcterms:created xsi:type="dcterms:W3CDTF">1997-08-27T19:27:01Z</dcterms:created>
  <dcterms:modified xsi:type="dcterms:W3CDTF">2007-11-13T22:37:06Z</dcterms:modified>
  <cp:category/>
  <cp:version/>
  <cp:contentType/>
  <cp:contentStatus/>
</cp:coreProperties>
</file>